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M15" i="1"/>
  <c r="E30"/>
  <c r="F30"/>
  <c r="H30"/>
  <c r="J30"/>
  <c r="K30"/>
  <c r="M30"/>
  <c r="N30"/>
  <c r="O8"/>
  <c r="O9"/>
  <c r="O10"/>
  <c r="O12"/>
  <c r="O14"/>
  <c r="O16"/>
  <c r="O17"/>
  <c r="O18"/>
  <c r="O20"/>
  <c r="O22"/>
  <c r="O24"/>
  <c r="O25"/>
  <c r="O26"/>
  <c r="O27"/>
  <c r="O28"/>
  <c r="O29"/>
  <c r="L11"/>
  <c r="O11" s="1"/>
  <c r="L15"/>
  <c r="L30" l="1"/>
  <c r="I23"/>
  <c r="O23" s="1"/>
  <c r="G21"/>
  <c r="G30" l="1"/>
  <c r="O21"/>
  <c r="I30"/>
  <c r="O19"/>
  <c r="D15"/>
  <c r="C13"/>
  <c r="O15" l="1"/>
  <c r="D30"/>
  <c r="O13"/>
  <c r="C30"/>
  <c r="B3"/>
  <c r="B2"/>
  <c r="D4" l="1"/>
  <c r="C4"/>
  <c r="B4"/>
  <c r="K4"/>
  <c r="J4"/>
  <c r="I4"/>
  <c r="E4"/>
  <c r="N4"/>
  <c r="M4"/>
  <c r="L4"/>
  <c r="H4"/>
  <c r="G4"/>
  <c r="F4"/>
  <c r="O4" l="1"/>
  <c r="O7"/>
  <c r="O30" s="1"/>
</calcChain>
</file>

<file path=xl/sharedStrings.xml><?xml version="1.0" encoding="utf-8"?>
<sst xmlns="http://schemas.openxmlformats.org/spreadsheetml/2006/main" count="41" uniqueCount="41">
  <si>
    <t>остаток на 01.01.2014</t>
  </si>
  <si>
    <t>Поступление на р/с</t>
  </si>
  <si>
    <t>Поступление в кассу</t>
  </si>
  <si>
    <t>Итого поступлений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</si>
  <si>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</si>
  <si>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</si>
  <si>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</si>
  <si>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</si>
  <si>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</si>
  <si>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</si>
  <si>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</si>
  <si>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</si>
  <si>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</si>
  <si>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</si>
  <si>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</si>
  <si>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</si>
  <si>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Комиссия банка</t>
  </si>
  <si>
    <t>Охранные услуги</t>
  </si>
  <si>
    <t>Медикаменты и изделия медицинского и логопедического назначения</t>
  </si>
  <si>
    <t>Полиграфические услуги</t>
  </si>
  <si>
    <t xml:space="preserve">Канцтовары </t>
  </si>
  <si>
    <t>Профессиональное гигиеническое обучение сотрудников МБДОУ № 155</t>
  </si>
  <si>
    <t>Итого расходов</t>
  </si>
  <si>
    <t>остаток на 01.01.2015</t>
  </si>
  <si>
    <t xml:space="preserve">Мебель </t>
  </si>
  <si>
    <t>Аудиторская проверка за 2013 г.</t>
  </si>
  <si>
    <t>Образовательные курсы</t>
  </si>
  <si>
    <t>Стройматериалы</t>
  </si>
  <si>
    <t>Ковровые изделия</t>
  </si>
  <si>
    <t>Штраф в ФСС</t>
  </si>
  <si>
    <t>Оформление справки об инвент. стоимости, ксерокопия техпаспорта</t>
  </si>
  <si>
    <t>Подписка на 1 полугодие 2015 года</t>
  </si>
  <si>
    <t>Комплектующие к оргтехнике</t>
  </si>
  <si>
    <t>Хозяйственный инвентарь</t>
  </si>
  <si>
    <t>Игрушки</t>
  </si>
  <si>
    <t>Спецформа</t>
  </si>
  <si>
    <t>Установка и настройка проектора</t>
  </si>
  <si>
    <t>Установка программы "НоТ: Учет по питанию в ДДУ"</t>
  </si>
  <si>
    <t>Постельное белье, покрывала, подушки для детей</t>
  </si>
  <si>
    <t>Мебель, медицинское оборудование, обслуживание мед. оборудования</t>
  </si>
  <si>
    <t>Ткань для детских костюмов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</si>
</sst>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4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wrapText="1"/>
    </xf>
    <xf numFmtId="2" fontId="1" fillId="0" borderId="0" xfId="0" applyNumberFormat="1" applyFont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2" fontId="0" fillId="0" borderId="0" xfId="0" applyNumberFormat="1"/>
    <xf numFmtId="43" fontId="0" fillId="0" borderId="1" xfId="0" applyNumberFormat="1" applyBorder="1"/>
    <xf numFmtId="43" fontId="0" fillId="0" borderId="1" xfId="0" applyNumberFormat="1" applyFill="1" applyBorder="1"/>
    <xf numFmtId="43" fontId="0" fillId="0" borderId="1" xfId="0" applyNumberFormat="1" applyFill="1" applyBorder="1" applyAlignment="1">
      <alignment vertical="center" wrapText="1"/>
    </xf>
    <xf numFmtId="43" fontId="0" fillId="3" borderId="1" xfId="0" applyNumberFormat="1" applyFill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3" fillId="0" borderId="1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Border="1"/>
    <xf numFmtId="4" fontId="0" fillId="0" borderId="1" xfId="0" applyNumberFormat="1" applyBorder="1"/>
    <xf numFmtId="4" fontId="0" fillId="0" borderId="1" xfId="0" applyNumberFormat="1" applyBorder="1" applyAlignment="1"/>
    <xf numFmtId="4" fontId="3" fillId="0" borderId="1" xfId="0" applyNumberFormat="1" applyFont="1" applyBorder="1"/>
    <xf numFmtId="4" fontId="3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92;&#1086;&#1085;&#1076;&#1072;/&#1056;&#1077;&#1077;&#1089;&#1090;&#1088;%20&#1088;&#1072;&#1089;&#1093;&#1086;&#1076;&#1086;&#1074;%20&#1087;&#1086;%20&#1092;&#1086;&#1085;&#1076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3"/>
      <sheetName val="2014"/>
      <sheetName val="Лист3"/>
    </sheetNames>
    <sheetDataSet>
      <sheetData sheetId="0" refreshError="1"/>
      <sheetData sheetId="1">
        <row r="2">
          <cell r="P2">
            <v>80835.02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abSelected="1" topLeftCell="A4" workbookViewId="0">
      <pane xSplit="1" topLeftCell="B1" activePane="topRight" state="frozen"/>
      <selection pane="topRight" activeCell="E13" sqref="E13"/>
    </sheetView>
  </sheetViews>
  <sheetFormatPr defaultRowHeight="15"/>
  <cols>
    <col min="1" max="1" width="39.42578125" customWidth="1"/>
    <col min="2" max="2" width="16.28515625" customWidth="1"/>
    <col min="3" max="4" width="15.28515625" customWidth="1"/>
    <col min="5" max="6" width="15.7109375" customWidth="1"/>
    <col min="7" max="7" width="13.140625" customWidth="1"/>
    <col min="8" max="8" width="12.5703125" customWidth="1"/>
    <col min="9" max="9" width="12.85546875" customWidth="1"/>
    <col min="10" max="10" width="12.42578125" customWidth="1"/>
    <col min="11" max="11" width="13.7109375" customWidth="1"/>
    <col min="12" max="12" width="12.140625" bestFit="1" customWidth="1"/>
    <col min="13" max="13" width="14.140625" customWidth="1"/>
    <col min="14" max="14" width="12.5703125" customWidth="1"/>
    <col min="15" max="15" width="13.140625" customWidth="1"/>
    <col min="16" max="16" width="10.28515625" bestFit="1" customWidth="1"/>
    <col min="17" max="17" width="10.28515625" customWidth="1"/>
    <col min="18" max="18" width="11.7109375" customWidth="1"/>
  </cols>
  <sheetData>
    <row r="1" spans="1:16" ht="37.5" customHeight="1">
      <c r="B1" s="1" t="s">
        <v>0</v>
      </c>
      <c r="H1" s="2"/>
      <c r="P1" s="1" t="s">
        <v>23</v>
      </c>
    </row>
    <row r="2" spans="1:16">
      <c r="A2" s="3" t="s">
        <v>1</v>
      </c>
      <c r="B2" s="16">
        <f>'[1]2014'!$P$2</f>
        <v>80835.02</v>
      </c>
      <c r="C2" s="18">
        <v>26900</v>
      </c>
      <c r="D2" s="18">
        <v>36600</v>
      </c>
      <c r="E2" s="18">
        <v>28200</v>
      </c>
      <c r="F2" s="18">
        <v>51700</v>
      </c>
      <c r="G2" s="18">
        <v>117200</v>
      </c>
      <c r="H2" s="18">
        <v>26700</v>
      </c>
      <c r="I2" s="18">
        <v>24350</v>
      </c>
      <c r="J2" s="18">
        <v>52900</v>
      </c>
      <c r="K2" s="18">
        <v>57200</v>
      </c>
      <c r="L2" s="18">
        <v>38700</v>
      </c>
      <c r="M2" s="18">
        <v>73730</v>
      </c>
      <c r="N2" s="18">
        <v>39950</v>
      </c>
      <c r="O2" s="19"/>
      <c r="P2" s="18">
        <v>172262.27</v>
      </c>
    </row>
    <row r="3" spans="1:16">
      <c r="A3" s="3" t="s">
        <v>2</v>
      </c>
      <c r="B3" s="16">
        <f>'[1]2014'!$P$3</f>
        <v>0</v>
      </c>
      <c r="C3" s="18"/>
      <c r="D3" s="18">
        <v>11400</v>
      </c>
      <c r="E3" s="18">
        <v>4400</v>
      </c>
      <c r="F3" s="18">
        <v>13600</v>
      </c>
      <c r="G3" s="18">
        <v>33800</v>
      </c>
      <c r="H3" s="18">
        <v>117000</v>
      </c>
      <c r="I3" s="18">
        <v>35000</v>
      </c>
      <c r="J3" s="18"/>
      <c r="K3" s="18">
        <v>56100</v>
      </c>
      <c r="L3" s="18">
        <v>10000</v>
      </c>
      <c r="M3" s="18">
        <v>5400</v>
      </c>
      <c r="N3" s="18">
        <v>3300</v>
      </c>
      <c r="O3" s="19"/>
      <c r="P3" s="18">
        <v>0</v>
      </c>
    </row>
    <row r="4" spans="1:16">
      <c r="A4" s="4" t="s">
        <v>3</v>
      </c>
      <c r="B4" s="17">
        <f t="shared" ref="B4:F4" si="0">SUM(B2:B3)</f>
        <v>80835.02</v>
      </c>
      <c r="C4" s="20">
        <f t="shared" si="0"/>
        <v>26900</v>
      </c>
      <c r="D4" s="20">
        <f t="shared" si="0"/>
        <v>48000</v>
      </c>
      <c r="E4" s="20">
        <f t="shared" si="0"/>
        <v>32600</v>
      </c>
      <c r="F4" s="20">
        <f t="shared" si="0"/>
        <v>65300</v>
      </c>
      <c r="G4" s="20">
        <f>SUM(G2:G3)</f>
        <v>151000</v>
      </c>
      <c r="H4" s="20">
        <f t="shared" ref="H4:N4" si="1">SUM(H2:H3)</f>
        <v>143700</v>
      </c>
      <c r="I4" s="20">
        <f t="shared" si="1"/>
        <v>59350</v>
      </c>
      <c r="J4" s="20">
        <f t="shared" si="1"/>
        <v>52900</v>
      </c>
      <c r="K4" s="20">
        <f t="shared" si="1"/>
        <v>113300</v>
      </c>
      <c r="L4" s="20">
        <f t="shared" si="1"/>
        <v>48700</v>
      </c>
      <c r="M4" s="20">
        <f t="shared" si="1"/>
        <v>79130</v>
      </c>
      <c r="N4" s="20">
        <f t="shared" si="1"/>
        <v>43250</v>
      </c>
      <c r="O4" s="21">
        <f>SUM(C4:N4)</f>
        <v>864130</v>
      </c>
      <c r="P4" s="20"/>
    </row>
    <row r="6" spans="1:16">
      <c r="A6" s="3"/>
      <c r="B6" s="3"/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5" t="s">
        <v>15</v>
      </c>
      <c r="O6" s="3"/>
    </row>
    <row r="7" spans="1:16">
      <c r="A7" s="3" t="s">
        <v>16</v>
      </c>
      <c r="B7" s="3"/>
      <c r="C7" s="10">
        <v>910</v>
      </c>
      <c r="D7" s="10">
        <v>1210</v>
      </c>
      <c r="E7" s="10">
        <v>920</v>
      </c>
      <c r="F7" s="10">
        <v>1010</v>
      </c>
      <c r="G7" s="10">
        <v>1522</v>
      </c>
      <c r="H7" s="10">
        <v>1168</v>
      </c>
      <c r="I7" s="10">
        <v>992</v>
      </c>
      <c r="J7" s="10">
        <v>952</v>
      </c>
      <c r="K7" s="10">
        <v>1192</v>
      </c>
      <c r="L7" s="10">
        <v>1040</v>
      </c>
      <c r="M7" s="10">
        <v>1160</v>
      </c>
      <c r="N7" s="10">
        <v>1062</v>
      </c>
      <c r="O7" s="10">
        <f t="shared" ref="O7:O29" si="2">SUM(C7:N7)</f>
        <v>13138</v>
      </c>
    </row>
    <row r="8" spans="1:16">
      <c r="A8" s="3" t="s">
        <v>17</v>
      </c>
      <c r="B8" s="3"/>
      <c r="C8" s="10">
        <v>20089</v>
      </c>
      <c r="D8" s="10">
        <v>13135.12</v>
      </c>
      <c r="E8" s="10">
        <v>20089</v>
      </c>
      <c r="F8" s="10">
        <v>20089</v>
      </c>
      <c r="G8" s="10">
        <v>20089</v>
      </c>
      <c r="H8" s="10">
        <v>20089</v>
      </c>
      <c r="I8" s="10">
        <v>3348.17</v>
      </c>
      <c r="J8" s="10">
        <v>20089</v>
      </c>
      <c r="K8" s="10">
        <v>20089</v>
      </c>
      <c r="L8" s="10">
        <v>20089</v>
      </c>
      <c r="M8" s="10">
        <v>21093</v>
      </c>
      <c r="N8" s="10"/>
      <c r="O8" s="10">
        <f t="shared" si="2"/>
        <v>198288.28999999998</v>
      </c>
    </row>
    <row r="9" spans="1:16" ht="33.75" customHeight="1">
      <c r="A9" s="6" t="s">
        <v>18</v>
      </c>
      <c r="B9" s="6"/>
      <c r="C9" s="11"/>
      <c r="D9" s="11"/>
      <c r="E9" s="11"/>
      <c r="F9" s="11"/>
      <c r="G9" s="11"/>
      <c r="H9" s="11"/>
      <c r="I9" s="11"/>
      <c r="J9" s="11">
        <v>7956.9</v>
      </c>
      <c r="K9" s="11"/>
      <c r="L9" s="11"/>
      <c r="M9" s="11"/>
      <c r="N9" s="11"/>
      <c r="O9" s="10">
        <f t="shared" si="2"/>
        <v>7956.9</v>
      </c>
    </row>
    <row r="10" spans="1:16" ht="35.25" customHeight="1">
      <c r="A10" s="6" t="s">
        <v>30</v>
      </c>
      <c r="B10" s="6"/>
      <c r="C10" s="11"/>
      <c r="D10" s="11"/>
      <c r="E10" s="11"/>
      <c r="F10" s="11"/>
      <c r="G10" s="11"/>
      <c r="H10" s="11"/>
      <c r="I10" s="11"/>
      <c r="J10" s="11"/>
      <c r="K10" s="11"/>
      <c r="L10" s="11">
        <v>2374.84</v>
      </c>
      <c r="M10" s="11"/>
      <c r="N10" s="11"/>
      <c r="O10" s="10">
        <f t="shared" si="2"/>
        <v>2374.84</v>
      </c>
    </row>
    <row r="11" spans="1:16">
      <c r="A11" s="3" t="s">
        <v>19</v>
      </c>
      <c r="B11" s="3"/>
      <c r="C11" s="11"/>
      <c r="D11" s="11"/>
      <c r="E11" s="11"/>
      <c r="F11" s="11"/>
      <c r="G11" s="11"/>
      <c r="H11" s="11">
        <v>4260</v>
      </c>
      <c r="I11" s="11"/>
      <c r="J11" s="11"/>
      <c r="K11" s="11"/>
      <c r="L11" s="11">
        <f>4260+11920</f>
        <v>16180</v>
      </c>
      <c r="M11" s="11">
        <v>3486.25</v>
      </c>
      <c r="N11" s="11"/>
      <c r="O11" s="10">
        <f t="shared" si="2"/>
        <v>23926.25</v>
      </c>
    </row>
    <row r="12" spans="1:16">
      <c r="A12" s="3" t="s">
        <v>24</v>
      </c>
      <c r="B12" s="3"/>
      <c r="C12" s="11">
        <v>3234</v>
      </c>
      <c r="D12" s="11"/>
      <c r="E12" s="11"/>
      <c r="F12" s="11"/>
      <c r="G12" s="11"/>
      <c r="H12" s="11"/>
      <c r="I12" s="11"/>
      <c r="J12" s="11">
        <v>36000</v>
      </c>
      <c r="K12" s="11"/>
      <c r="L12" s="11"/>
      <c r="M12" s="11">
        <v>8100</v>
      </c>
      <c r="N12" s="11"/>
      <c r="O12" s="10">
        <f t="shared" si="2"/>
        <v>47334</v>
      </c>
    </row>
    <row r="13" spans="1:16" ht="40.5" customHeight="1">
      <c r="A13" s="7" t="s">
        <v>39</v>
      </c>
      <c r="B13" s="3"/>
      <c r="C13" s="11">
        <f>8528*2+1262</f>
        <v>18318</v>
      </c>
      <c r="D13" s="11">
        <v>5980</v>
      </c>
      <c r="E13" s="11"/>
      <c r="F13" s="11"/>
      <c r="G13" s="11"/>
      <c r="H13" s="11"/>
      <c r="I13" s="11"/>
      <c r="J13" s="10">
        <v>1555.11</v>
      </c>
      <c r="K13" s="11"/>
      <c r="L13" s="11"/>
      <c r="M13" s="11"/>
      <c r="N13" s="11"/>
      <c r="O13" s="10">
        <f t="shared" si="2"/>
        <v>25853.11</v>
      </c>
    </row>
    <row r="14" spans="1:16">
      <c r="A14" s="3" t="s">
        <v>28</v>
      </c>
      <c r="B14" s="3"/>
      <c r="C14" s="11"/>
      <c r="D14" s="11"/>
      <c r="E14" s="11"/>
      <c r="F14" s="11"/>
      <c r="G14" s="11"/>
      <c r="H14" s="11"/>
      <c r="I14" s="11">
        <v>29996.04</v>
      </c>
      <c r="J14" s="11"/>
      <c r="K14" s="11">
        <v>29799.3</v>
      </c>
      <c r="L14" s="11"/>
      <c r="M14" s="11"/>
      <c r="N14" s="11"/>
      <c r="O14" s="10">
        <f t="shared" si="2"/>
        <v>59795.34</v>
      </c>
    </row>
    <row r="15" spans="1:16" ht="18" customHeight="1">
      <c r="A15" s="6" t="s">
        <v>20</v>
      </c>
      <c r="B15" s="6"/>
      <c r="C15" s="11"/>
      <c r="D15" s="11">
        <f>13923.88</f>
        <v>13923.88</v>
      </c>
      <c r="E15" s="11"/>
      <c r="F15" s="11">
        <v>6301.2</v>
      </c>
      <c r="G15" s="11">
        <v>468</v>
      </c>
      <c r="H15" s="11"/>
      <c r="I15" s="11"/>
      <c r="J15" s="11">
        <v>17658.7</v>
      </c>
      <c r="K15" s="11">
        <v>1215.3</v>
      </c>
      <c r="L15" s="11">
        <f>15267.55</f>
        <v>15267.55</v>
      </c>
      <c r="M15" s="11">
        <f>24371.5</f>
        <v>24371.5</v>
      </c>
      <c r="N15" s="11"/>
      <c r="O15" s="10">
        <f t="shared" si="2"/>
        <v>79206.13</v>
      </c>
    </row>
    <row r="16" spans="1:16">
      <c r="A16" s="6" t="s">
        <v>34</v>
      </c>
      <c r="B16" s="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v>21530</v>
      </c>
      <c r="N16" s="11"/>
      <c r="O16" s="10">
        <f t="shared" si="2"/>
        <v>21530</v>
      </c>
    </row>
    <row r="17" spans="1:15">
      <c r="A17" s="6" t="s">
        <v>26</v>
      </c>
      <c r="B17" s="6"/>
      <c r="C17" s="11"/>
      <c r="D17" s="11"/>
      <c r="E17" s="11"/>
      <c r="F17" s="11"/>
      <c r="G17" s="11">
        <v>2600</v>
      </c>
      <c r="H17" s="11"/>
      <c r="I17" s="11"/>
      <c r="J17" s="11"/>
      <c r="K17" s="11"/>
      <c r="L17" s="11"/>
      <c r="M17" s="11"/>
      <c r="N17" s="11"/>
      <c r="O17" s="10">
        <f t="shared" si="2"/>
        <v>2600</v>
      </c>
    </row>
    <row r="18" spans="1:15" ht="30">
      <c r="A18" s="7" t="s">
        <v>21</v>
      </c>
      <c r="B18" s="7"/>
      <c r="C18" s="12"/>
      <c r="D18" s="12">
        <v>8500</v>
      </c>
      <c r="E18" s="12"/>
      <c r="F18" s="12"/>
      <c r="G18" s="12"/>
      <c r="H18" s="11"/>
      <c r="I18" s="11"/>
      <c r="J18" s="11"/>
      <c r="K18" s="11"/>
      <c r="L18" s="11"/>
      <c r="M18" s="11"/>
      <c r="N18" s="11"/>
      <c r="O18" s="10">
        <f t="shared" si="2"/>
        <v>8500</v>
      </c>
    </row>
    <row r="19" spans="1:15">
      <c r="A19" s="7" t="s">
        <v>40</v>
      </c>
      <c r="B19" s="7"/>
      <c r="C19" s="12"/>
      <c r="D19" s="12"/>
      <c r="E19" s="12"/>
      <c r="F19" s="12">
        <v>12634.4</v>
      </c>
      <c r="G19" s="12"/>
      <c r="H19" s="3"/>
      <c r="I19" s="3"/>
      <c r="J19" s="11"/>
      <c r="K19" s="11"/>
      <c r="L19" s="10">
        <v>1472</v>
      </c>
      <c r="M19" s="11"/>
      <c r="N19" s="11"/>
      <c r="O19" s="10">
        <f t="shared" si="2"/>
        <v>14106.4</v>
      </c>
    </row>
    <row r="20" spans="1:15" ht="30">
      <c r="A20" s="7" t="s">
        <v>38</v>
      </c>
      <c r="B20" s="7"/>
      <c r="C20" s="12"/>
      <c r="D20" s="12"/>
      <c r="E20" s="12"/>
      <c r="F20" s="12"/>
      <c r="G20" s="12"/>
      <c r="H20" s="11"/>
      <c r="I20" s="11"/>
      <c r="J20" s="11">
        <v>1600</v>
      </c>
      <c r="K20" s="11">
        <v>50000</v>
      </c>
      <c r="L20" s="11"/>
      <c r="M20" s="11"/>
      <c r="N20" s="11">
        <v>75000</v>
      </c>
      <c r="O20" s="10">
        <f>SUM(C20:N20)</f>
        <v>126600</v>
      </c>
    </row>
    <row r="21" spans="1:15">
      <c r="A21" s="7" t="s">
        <v>27</v>
      </c>
      <c r="B21" s="7"/>
      <c r="C21" s="12"/>
      <c r="D21" s="12"/>
      <c r="E21" s="12"/>
      <c r="F21" s="12"/>
      <c r="G21" s="12">
        <f>8299.5+24413.95</f>
        <v>32713.45</v>
      </c>
      <c r="H21" s="11">
        <v>10516.85</v>
      </c>
      <c r="I21" s="11"/>
      <c r="J21" s="11"/>
      <c r="K21" s="11"/>
      <c r="L21" s="11"/>
      <c r="M21" s="11"/>
      <c r="N21" s="11"/>
      <c r="O21" s="10">
        <f t="shared" si="2"/>
        <v>43230.3</v>
      </c>
    </row>
    <row r="22" spans="1:15">
      <c r="A22" s="7" t="s">
        <v>32</v>
      </c>
      <c r="B22" s="7"/>
      <c r="C22" s="12"/>
      <c r="D22" s="12"/>
      <c r="E22" s="12"/>
      <c r="F22" s="12"/>
      <c r="G22" s="12"/>
      <c r="H22" s="11"/>
      <c r="I22" s="11"/>
      <c r="J22" s="11"/>
      <c r="K22" s="11"/>
      <c r="L22" s="11"/>
      <c r="M22" s="11">
        <v>20240</v>
      </c>
      <c r="N22" s="11"/>
      <c r="O22" s="10">
        <f t="shared" si="2"/>
        <v>20240</v>
      </c>
    </row>
    <row r="23" spans="1:15">
      <c r="A23" s="7" t="s">
        <v>33</v>
      </c>
      <c r="B23" s="7"/>
      <c r="C23" s="12"/>
      <c r="D23" s="12"/>
      <c r="E23" s="12"/>
      <c r="G23" s="12"/>
      <c r="H23" s="11">
        <v>14508</v>
      </c>
      <c r="I23" s="11">
        <f>3945+7514.5</f>
        <v>11459.5</v>
      </c>
      <c r="J23" s="11"/>
      <c r="K23" s="11">
        <v>3600</v>
      </c>
      <c r="M23" s="11">
        <v>1572.5</v>
      </c>
      <c r="N23" s="11"/>
      <c r="O23" s="10">
        <f t="shared" si="2"/>
        <v>31140</v>
      </c>
    </row>
    <row r="24" spans="1:15">
      <c r="A24" s="7" t="s">
        <v>25</v>
      </c>
      <c r="B24" s="7"/>
      <c r="C24" s="12"/>
      <c r="D24" s="12"/>
      <c r="E24" s="12"/>
      <c r="F24" s="12">
        <v>15000</v>
      </c>
      <c r="G24" s="12"/>
      <c r="H24" s="11"/>
      <c r="I24" s="11"/>
      <c r="J24" s="11"/>
      <c r="K24" s="11"/>
      <c r="L24" s="11"/>
      <c r="M24" s="11"/>
      <c r="N24" s="11"/>
      <c r="O24" s="10">
        <f t="shared" si="2"/>
        <v>15000</v>
      </c>
    </row>
    <row r="25" spans="1:15">
      <c r="A25" s="7" t="s">
        <v>31</v>
      </c>
      <c r="B25" s="7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>
        <v>13783.19</v>
      </c>
      <c r="N25" s="11"/>
      <c r="O25" s="10">
        <f t="shared" si="2"/>
        <v>13783.19</v>
      </c>
    </row>
    <row r="26" spans="1:15">
      <c r="A26" s="7" t="s">
        <v>35</v>
      </c>
      <c r="B26" s="7"/>
      <c r="C26" s="13"/>
      <c r="D26" s="14"/>
      <c r="E26" s="14"/>
      <c r="F26" s="14"/>
      <c r="G26" s="14"/>
      <c r="H26" s="10"/>
      <c r="I26" s="10"/>
      <c r="J26" s="10"/>
      <c r="K26" s="10"/>
      <c r="L26" s="10"/>
      <c r="M26" s="10">
        <v>4200</v>
      </c>
      <c r="N26" s="10"/>
      <c r="O26" s="10">
        <f t="shared" si="2"/>
        <v>4200</v>
      </c>
    </row>
    <row r="27" spans="1:15" ht="30">
      <c r="A27" s="7" t="s">
        <v>37</v>
      </c>
      <c r="B27" s="7"/>
      <c r="C27" s="13"/>
      <c r="D27" s="14"/>
      <c r="E27" s="14"/>
      <c r="F27" s="14"/>
      <c r="G27" s="14"/>
      <c r="H27" s="10"/>
      <c r="I27" s="10"/>
      <c r="J27" s="10"/>
      <c r="K27" s="10"/>
      <c r="L27" s="10"/>
      <c r="M27" s="10"/>
      <c r="N27" s="10">
        <v>7000</v>
      </c>
      <c r="O27" s="10">
        <f t="shared" si="2"/>
        <v>7000</v>
      </c>
    </row>
    <row r="28" spans="1:15">
      <c r="A28" s="7" t="s">
        <v>36</v>
      </c>
      <c r="B28" s="7"/>
      <c r="C28" s="13"/>
      <c r="D28" s="14"/>
      <c r="E28" s="14"/>
      <c r="F28" s="14"/>
      <c r="G28" s="14"/>
      <c r="H28" s="10"/>
      <c r="I28" s="10"/>
      <c r="J28" s="10"/>
      <c r="K28" s="10"/>
      <c r="L28" s="10"/>
      <c r="M28" s="10"/>
      <c r="N28" s="10">
        <v>5800</v>
      </c>
      <c r="O28" s="10">
        <f t="shared" si="2"/>
        <v>5800</v>
      </c>
    </row>
    <row r="29" spans="1:15">
      <c r="A29" s="7" t="s">
        <v>29</v>
      </c>
      <c r="B29" s="7"/>
      <c r="C29" s="13"/>
      <c r="D29" s="14"/>
      <c r="E29" s="14"/>
      <c r="F29" s="14"/>
      <c r="G29" s="14"/>
      <c r="H29" s="10"/>
      <c r="I29" s="10"/>
      <c r="J29" s="10"/>
      <c r="K29" s="10">
        <v>1100</v>
      </c>
      <c r="L29" s="10"/>
      <c r="M29" s="10"/>
      <c r="N29" s="10"/>
      <c r="O29" s="10">
        <f t="shared" si="2"/>
        <v>1100</v>
      </c>
    </row>
    <row r="30" spans="1:15">
      <c r="A30" s="8" t="s">
        <v>22</v>
      </c>
      <c r="B30" s="8"/>
      <c r="C30" s="15">
        <f>SUM(C7:C29)</f>
        <v>42551</v>
      </c>
      <c r="D30" s="15">
        <f>SUM(D7:D29)</f>
        <v>42749</v>
      </c>
      <c r="E30" s="15">
        <f>SUM(E7:E29)</f>
        <v>21009</v>
      </c>
      <c r="F30" s="15">
        <f>SUM(F7:F29)</f>
        <v>55034.6</v>
      </c>
      <c r="G30" s="15">
        <f>SUM(G7:G29)</f>
        <v>57392.45</v>
      </c>
      <c r="H30" s="15">
        <f>SUM(H7:H29)</f>
        <v>50541.85</v>
      </c>
      <c r="I30" s="15">
        <f>SUM(I7:I29)</f>
        <v>45795.71</v>
      </c>
      <c r="J30" s="15">
        <f>SUM(J7:J29)</f>
        <v>85811.709999999992</v>
      </c>
      <c r="K30" s="15">
        <f>SUM(K7:K29)</f>
        <v>106995.6</v>
      </c>
      <c r="L30" s="15">
        <f>SUM(L7:L29)</f>
        <v>56423.39</v>
      </c>
      <c r="M30" s="15">
        <f>SUM(M7:M29)</f>
        <v>119536.44</v>
      </c>
      <c r="N30" s="15">
        <f>SUM(N7:N29)</f>
        <v>88862</v>
      </c>
      <c r="O30" s="15">
        <f>SUM(O7:O29)</f>
        <v>772702.75</v>
      </c>
    </row>
    <row r="33" spans="16:16">
      <c r="P33" s="9"/>
    </row>
    <row r="38" spans="16:16">
      <c r="P38" s="9"/>
    </row>
  </sheetData>
  <pageMargins left="0.70866141732283472" right="0.70866141732283472" top="0.74803149606299213" bottom="0.74803149606299213" header="0.31496062992125984" footer="0.31496062992125984"/>
  <pageSetup paperSize="9" scale="4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Zaiceva N</cp:lastModifiedBy>
  <cp:lastPrinted>2015-03-30T11:53:30Z</cp:lastPrinted>
  <dcterms:created xsi:type="dcterms:W3CDTF">2014-09-17T06:09:59Z</dcterms:created>
  <dcterms:modified xsi:type="dcterms:W3CDTF">2015-03-30T12:34:26Z</dcterms:modified>
</cp:coreProperties>
</file>